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20" yWindow="440" windowWidth="20380" windowHeight="2040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<sst xmlns="http://schemas.openxmlformats.org/spreadsheetml/2006/main" count="88" uniqueCount="45">
  <si>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</si>
  <si>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</si>
  <si>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</si>
  <si>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</si>
  <si>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</si>
  <si>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</si>
  <si>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</si>
  <si>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</si>
  <si>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</si>
  <si>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</si>
  <si>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</si>
  <si>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</si>
  <si>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</si>
  <si>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</si>
  <si>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</si>
  <si>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</si>
  <si>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</si>
  <si>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</si>
  <si>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</si>
  <si>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</si>
  <si>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</si>
  <si>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</si>
  <si>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</si>
  <si>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</si>
  <si>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</si>
  <si>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</si>
  <si>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</si>
  <si>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</si>
  <si>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</si>
  <si>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Teilnehmer</t>
  </si>
  <si>
    <t>Spielplan</t>
  </si>
  <si>
    <t>Abschlusstabelle</t>
  </si>
  <si>
    <t>Pause</t>
  </si>
  <si>
    <t>VFB Bottrop 1900e.V.</t>
  </si>
  <si>
    <t>G-Junioren-Hallentreff 2013</t>
  </si>
  <si>
    <t>Dieter-Renz-Halle Bottrop</t>
  </si>
  <si>
    <t>Dieter Renz-Halle</t>
  </si>
  <si>
    <t>Hans-Böckler-Straße 60</t>
  </si>
  <si>
    <t>46236 Bottrop</t>
  </si>
  <si>
    <t>Viktoria Resse</t>
  </si>
  <si>
    <t>SV Borbeck</t>
  </si>
  <si>
    <t>VFB Bottrop 2</t>
  </si>
  <si>
    <t>FC Suderwich</t>
  </si>
  <si>
    <t>Fortuna Bottrop</t>
  </si>
  <si>
    <t>VFB Bottrop 1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</si>
</sst>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407]dddd\,\ d\.\ mmmm\ yyyy"/>
    <numFmt numFmtId="182" formatCode="d/m/yy;@"/>
    <numFmt numFmtId="183" formatCode="mm"/>
    <numFmt numFmtId="184" formatCode="h:mm"/>
    <numFmt numFmtId="185" formatCode="d/m/yyyy;@"/>
  </numFmts>
  <fonts count="3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84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80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left"/>
      <protection hidden="1" locked="0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2" xfId="0" applyFont="1" applyBorder="1" applyAlignment="1" applyProtection="1">
      <alignment horizontal="center"/>
      <protection hidden="1" locked="0"/>
    </xf>
    <xf numFmtId="180" fontId="1" fillId="0" borderId="26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85" fontId="1" fillId="0" borderId="23" xfId="0" applyNumberFormat="1" applyFont="1" applyBorder="1" applyAlignment="1" applyProtection="1">
      <alignment horizontal="center"/>
      <protection hidden="1" locked="0"/>
    </xf>
    <xf numFmtId="185" fontId="0" fillId="0" borderId="23" xfId="0" applyNumberFormat="1" applyBorder="1" applyAlignment="1" applyProtection="1">
      <alignment/>
      <protection hidden="1" locked="0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180" fontId="7" fillId="0" borderId="36" xfId="0" applyNumberFormat="1" applyFont="1" applyBorder="1" applyAlignment="1" applyProtection="1">
      <alignment horizontal="center"/>
      <protection hidden="1"/>
    </xf>
    <xf numFmtId="180" fontId="7" fillId="0" borderId="15" xfId="0" applyNumberFormat="1" applyFont="1" applyBorder="1" applyAlignment="1" applyProtection="1">
      <alignment horizontal="center"/>
      <protection hidden="1"/>
    </xf>
    <xf numFmtId="180" fontId="7" fillId="0" borderId="34" xfId="0" applyNumberFormat="1" applyFont="1" applyBorder="1" applyAlignment="1" applyProtection="1">
      <alignment horizontal="center"/>
      <protection hidden="1"/>
    </xf>
    <xf numFmtId="180" fontId="7" fillId="0" borderId="37" xfId="0" applyNumberFormat="1" applyFont="1" applyBorder="1" applyAlignment="1" applyProtection="1">
      <alignment horizontal="center"/>
      <protection hidden="1"/>
    </xf>
    <xf numFmtId="180" fontId="7" fillId="0" borderId="14" xfId="0" applyNumberFormat="1" applyFont="1" applyBorder="1" applyAlignment="1" applyProtection="1">
      <alignment horizontal="center"/>
      <protection hidden="1"/>
    </xf>
    <xf numFmtId="180" fontId="7" fillId="0" borderId="32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9" fillId="15" borderId="26" xfId="0" applyFont="1" applyFill="1" applyBorder="1" applyAlignment="1" applyProtection="1">
      <alignment horizontal="center"/>
      <protection hidden="1"/>
    </xf>
    <xf numFmtId="0" fontId="9" fillId="15" borderId="10" xfId="0" applyFont="1" applyFill="1" applyBorder="1" applyAlignment="1" applyProtection="1">
      <alignment horizontal="center"/>
      <protection hidden="1"/>
    </xf>
    <xf numFmtId="0" fontId="9" fillId="15" borderId="11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180" fontId="7" fillId="0" borderId="42" xfId="0" applyNumberFormat="1" applyFont="1" applyBorder="1" applyAlignment="1" applyProtection="1">
      <alignment horizont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0" fontId="7" fillId="0" borderId="2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41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43" xfId="0" applyFont="1" applyBorder="1" applyAlignment="1" applyProtection="1">
      <alignment horizontal="center"/>
      <protection hidden="1" locked="0"/>
    </xf>
    <xf numFmtId="0" fontId="9" fillId="14" borderId="44" xfId="0" applyFont="1" applyFill="1" applyBorder="1" applyAlignment="1" applyProtection="1">
      <alignment horizontal="center"/>
      <protection hidden="1"/>
    </xf>
    <xf numFmtId="0" fontId="9" fillId="14" borderId="45" xfId="0" applyFont="1" applyFill="1" applyBorder="1" applyAlignment="1" applyProtection="1">
      <alignment horizontal="center"/>
      <protection hidden="1"/>
    </xf>
    <xf numFmtId="0" fontId="9" fillId="14" borderId="46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9" fillId="14" borderId="47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41" xfId="0" applyFont="1" applyBorder="1" applyAlignment="1" applyProtection="1">
      <alignment horizontal="left"/>
      <protection hidden="1" locked="0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4" fillId="0" borderId="26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6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15" borderId="26" xfId="0" applyFont="1" applyFill="1" applyBorder="1" applyAlignment="1" applyProtection="1">
      <alignment horizontal="center"/>
      <protection hidden="1"/>
    </xf>
    <xf numFmtId="0" fontId="6" fillId="15" borderId="10" xfId="0" applyFont="1" applyFill="1" applyBorder="1" applyAlignment="1" applyProtection="1">
      <alignment horizontal="center"/>
      <protection hidden="1"/>
    </xf>
    <xf numFmtId="0" fontId="6" fillId="15" borderId="11" xfId="0" applyFont="1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41" xfId="0" applyFont="1" applyBorder="1" applyAlignment="1" applyProtection="1">
      <alignment horizontal="center"/>
      <protection hidden="1" locked="0"/>
    </xf>
    <xf numFmtId="180" fontId="7" fillId="0" borderId="33" xfId="0" applyNumberFormat="1" applyFont="1" applyFill="1" applyBorder="1" applyAlignment="1" applyProtection="1">
      <alignment horizontal="center"/>
      <protection hidden="1" locked="0"/>
    </xf>
    <xf numFmtId="180" fontId="7" fillId="0" borderId="15" xfId="0" applyNumberFormat="1" applyFont="1" applyFill="1" applyBorder="1" applyAlignment="1" applyProtection="1">
      <alignment horizontal="center"/>
      <protection hidden="1" locked="0"/>
    </xf>
    <xf numFmtId="180" fontId="7" fillId="0" borderId="38" xfId="0" applyNumberFormat="1" applyFont="1" applyFill="1" applyBorder="1" applyAlignment="1" applyProtection="1">
      <alignment horizontal="center"/>
      <protection hidden="1" locked="0"/>
    </xf>
    <xf numFmtId="180" fontId="7" fillId="0" borderId="33" xfId="0" applyNumberFormat="1" applyFont="1" applyBorder="1" applyAlignment="1" applyProtection="1">
      <alignment horizontal="center"/>
      <protection hidden="1" locked="0"/>
    </xf>
    <xf numFmtId="180" fontId="7" fillId="0" borderId="15" xfId="0" applyNumberFormat="1" applyFont="1" applyBorder="1" applyAlignment="1" applyProtection="1">
      <alignment horizontal="center"/>
      <protection hidden="1" locked="0"/>
    </xf>
    <xf numFmtId="180" fontId="7" fillId="0" borderId="38" xfId="0" applyNumberFormat="1" applyFont="1" applyBorder="1" applyAlignment="1" applyProtection="1">
      <alignment horizontal="center"/>
      <protection hidden="1" locked="0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80" fontId="7" fillId="0" borderId="24" xfId="0" applyNumberFormat="1" applyFont="1" applyBorder="1" applyAlignment="1" applyProtection="1">
      <alignment horizontal="center"/>
      <protection hidden="1" locked="0"/>
    </xf>
    <xf numFmtId="180" fontId="7" fillId="0" borderId="12" xfId="0" applyNumberFormat="1" applyFont="1" applyBorder="1" applyAlignment="1" applyProtection="1">
      <alignment horizontal="center"/>
      <protection hidden="1" locked="0"/>
    </xf>
    <xf numFmtId="180" fontId="7" fillId="0" borderId="41" xfId="0" applyNumberFormat="1" applyFont="1" applyBorder="1" applyAlignment="1" applyProtection="1">
      <alignment horizontal="center"/>
      <protection hidden="1" locked="0"/>
    </xf>
    <xf numFmtId="180" fontId="7" fillId="0" borderId="17" xfId="0" applyNumberFormat="1" applyFont="1" applyFill="1" applyBorder="1" applyAlignment="1" applyProtection="1">
      <alignment horizontal="center"/>
      <protection hidden="1" locked="0"/>
    </xf>
    <xf numFmtId="180" fontId="7" fillId="0" borderId="16" xfId="0" applyNumberFormat="1" applyFont="1" applyFill="1" applyBorder="1" applyAlignment="1" applyProtection="1">
      <alignment horizontal="center"/>
      <protection hidden="1" locked="0"/>
    </xf>
    <xf numFmtId="180" fontId="7" fillId="0" borderId="20" xfId="0" applyNumberFormat="1" applyFont="1" applyFill="1" applyBorder="1" applyAlignment="1" applyProtection="1">
      <alignment horizontal="center"/>
      <protection hidden="1" locked="0"/>
    </xf>
    <xf numFmtId="180" fontId="7" fillId="0" borderId="35" xfId="0" applyNumberFormat="1" applyFont="1" applyBorder="1" applyAlignment="1" applyProtection="1">
      <alignment horizontal="center"/>
      <protection hidden="1" locked="0"/>
    </xf>
    <xf numFmtId="180" fontId="7" fillId="0" borderId="14" xfId="0" applyNumberFormat="1" applyFont="1" applyBorder="1" applyAlignment="1" applyProtection="1">
      <alignment horizontal="center"/>
      <protection hidden="1" locked="0"/>
    </xf>
    <xf numFmtId="180" fontId="7" fillId="0" borderId="39" xfId="0" applyNumberFormat="1" applyFont="1" applyBorder="1" applyAlignment="1" applyProtection="1">
      <alignment horizontal="center"/>
      <protection hidden="1" locked="0"/>
    </xf>
    <xf numFmtId="180" fontId="7" fillId="0" borderId="21" xfId="0" applyNumberFormat="1" applyFont="1" applyFill="1" applyBorder="1" applyAlignment="1" applyProtection="1">
      <alignment horizontal="center"/>
      <protection hidden="1" locked="0"/>
    </xf>
    <xf numFmtId="180" fontId="7" fillId="0" borderId="13" xfId="0" applyNumberFormat="1" applyFont="1" applyFill="1" applyBorder="1" applyAlignment="1" applyProtection="1">
      <alignment horizontal="center"/>
      <protection hidden="1" locked="0"/>
    </xf>
    <xf numFmtId="180" fontId="7" fillId="0" borderId="22" xfId="0" applyNumberFormat="1" applyFont="1" applyFill="1" applyBorder="1" applyAlignment="1" applyProtection="1">
      <alignment horizontal="center"/>
      <protection hidden="1" locked="0"/>
    </xf>
    <xf numFmtId="180" fontId="7" fillId="0" borderId="35" xfId="0" applyNumberFormat="1" applyFont="1" applyFill="1" applyBorder="1" applyAlignment="1" applyProtection="1">
      <alignment horizontal="center"/>
      <protection hidden="1" locked="0"/>
    </xf>
    <xf numFmtId="180" fontId="7" fillId="0" borderId="14" xfId="0" applyNumberFormat="1" applyFont="1" applyFill="1" applyBorder="1" applyAlignment="1" applyProtection="1">
      <alignment horizontal="center"/>
      <protection hidden="1" locked="0"/>
    </xf>
    <xf numFmtId="180" fontId="7" fillId="0" borderId="39" xfId="0" applyNumberFormat="1" applyFont="1" applyFill="1" applyBorder="1" applyAlignment="1" applyProtection="1">
      <alignment horizontal="center"/>
      <protection hidden="1" locked="0"/>
    </xf>
    <xf numFmtId="180" fontId="7" fillId="0" borderId="17" xfId="0" applyNumberFormat="1" applyFont="1" applyBorder="1" applyAlignment="1" applyProtection="1">
      <alignment horizontal="center"/>
      <protection hidden="1" locked="0"/>
    </xf>
    <xf numFmtId="180" fontId="7" fillId="0" borderId="16" xfId="0" applyNumberFormat="1" applyFont="1" applyBorder="1" applyAlignment="1" applyProtection="1">
      <alignment horizontal="center"/>
      <protection hidden="1" locked="0"/>
    </xf>
    <xf numFmtId="180" fontId="7" fillId="0" borderId="20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52</xdr:col>
      <xdr:colOff>57150</xdr:colOff>
      <xdr:row>41</xdr:row>
      <xdr:rowOff>95250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01150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E79"/>
  <sheetViews>
    <sheetView tabSelected="1" zoomScalePageLayoutView="0" workbookViewId="0" topLeftCell="B1">
      <selection activeCell="E2" sqref="E2:AZ2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28.5" thickBot="1">
      <c r="E2" s="153" t="s">
        <v>33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5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28.5" thickBot="1">
      <c r="E4" s="156" t="s">
        <v>34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8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1.75" thickBot="1">
      <c r="E6" s="159" t="s">
        <v>35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1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1">
      <c r="E8" s="65" t="s">
        <v>28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169" t="s">
        <v>36</v>
      </c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1"/>
    </row>
    <row r="9" spans="5:52" ht="16.5"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54" t="s">
        <v>37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6"/>
    </row>
    <row r="10" spans="5:76" s="6" customFormat="1" ht="18" thickBot="1"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57" t="s">
        <v>38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46" t="s">
        <v>27</v>
      </c>
      <c r="F12" s="47"/>
      <c r="G12" s="47"/>
      <c r="H12" s="47"/>
      <c r="I12" s="47"/>
      <c r="J12" s="47"/>
      <c r="K12" s="47"/>
      <c r="L12" s="63">
        <v>41321</v>
      </c>
      <c r="M12" s="63"/>
      <c r="N12" s="63"/>
      <c r="O12" s="63"/>
      <c r="P12" s="63"/>
      <c r="Q12" s="63"/>
      <c r="R12" s="63"/>
      <c r="S12" s="63"/>
      <c r="T12" s="63"/>
      <c r="U12" s="64"/>
      <c r="V12" s="64"/>
      <c r="W12" s="64"/>
      <c r="X12" s="64"/>
      <c r="Y12" s="2"/>
      <c r="Z12" s="2"/>
      <c r="AA12" s="2"/>
      <c r="AB12" s="2"/>
      <c r="AC12" s="2"/>
      <c r="AD12" s="165" t="s">
        <v>17</v>
      </c>
      <c r="AE12" s="166"/>
      <c r="AF12" s="166"/>
      <c r="AG12" s="166"/>
      <c r="AH12" s="166"/>
      <c r="AI12" s="167"/>
      <c r="AJ12" s="60">
        <v>0.5833333333333334</v>
      </c>
      <c r="AK12" s="61"/>
      <c r="AL12" s="61"/>
      <c r="AM12" s="61"/>
      <c r="AN12" s="61"/>
      <c r="AO12" s="61"/>
      <c r="AP12" s="61"/>
      <c r="AQ12" s="62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65" t="s">
        <v>18</v>
      </c>
      <c r="F14" s="166"/>
      <c r="G14" s="166"/>
      <c r="H14" s="166"/>
      <c r="I14" s="166"/>
      <c r="J14" s="166"/>
      <c r="K14" s="167"/>
      <c r="L14" s="50">
        <v>1</v>
      </c>
      <c r="M14" s="50"/>
      <c r="N14" s="51" t="s">
        <v>21</v>
      </c>
      <c r="O14" s="51"/>
      <c r="P14" s="168">
        <v>8</v>
      </c>
      <c r="Q14" s="168"/>
      <c r="R14" s="168"/>
      <c r="S14" s="168"/>
      <c r="T14" s="48" t="s">
        <v>20</v>
      </c>
      <c r="U14" s="48"/>
      <c r="V14" s="48"/>
      <c r="W14" s="48"/>
      <c r="X14" s="49"/>
      <c r="AD14" s="165" t="s">
        <v>19</v>
      </c>
      <c r="AE14" s="166"/>
      <c r="AF14" s="166"/>
      <c r="AG14" s="166"/>
      <c r="AH14" s="166"/>
      <c r="AI14" s="167"/>
      <c r="AJ14" s="168">
        <v>2</v>
      </c>
      <c r="AK14" s="168"/>
      <c r="AL14" s="168"/>
      <c r="AM14" s="168"/>
      <c r="AN14" s="8" t="s">
        <v>20</v>
      </c>
      <c r="AO14" s="8"/>
      <c r="AP14" s="8"/>
      <c r="AQ14" s="9"/>
      <c r="BA14" s="2">
        <f>L14*P14</f>
        <v>8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0.006944444444444445</v>
      </c>
      <c r="BO14" s="1"/>
      <c r="BP14" s="10">
        <f>P14/1440</f>
        <v>0.005555555555555556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62" t="s">
        <v>29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6.5">
      <c r="B17" s="52" t="s">
        <v>1</v>
      </c>
      <c r="C17" s="53"/>
      <c r="D17" s="146" t="s">
        <v>39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6.5">
      <c r="B18" s="38" t="s">
        <v>2</v>
      </c>
      <c r="C18" s="39"/>
      <c r="D18" s="41" t="s">
        <v>40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6.5">
      <c r="B19" s="38" t="s">
        <v>3</v>
      </c>
      <c r="C19" s="39"/>
      <c r="D19" s="40" t="s">
        <v>41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6.5">
      <c r="B20" s="38" t="s">
        <v>4</v>
      </c>
      <c r="C20" s="39"/>
      <c r="D20" s="40" t="s">
        <v>42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6.5">
      <c r="B21" s="38" t="s">
        <v>25</v>
      </c>
      <c r="C21" s="39"/>
      <c r="D21" s="41" t="s">
        <v>43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" thickBot="1">
      <c r="B22" s="141" t="s">
        <v>26</v>
      </c>
      <c r="C22" s="142"/>
      <c r="D22" s="143" t="s">
        <v>44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" thickBot="1"/>
    <row r="24" spans="2:76" ht="18" thickBot="1">
      <c r="B24" s="145" t="s">
        <v>5</v>
      </c>
      <c r="C24" s="138"/>
      <c r="D24" s="138" t="s">
        <v>0</v>
      </c>
      <c r="E24" s="138"/>
      <c r="F24" s="138"/>
      <c r="G24" s="138"/>
      <c r="H24" s="138"/>
      <c r="I24" s="138" t="s">
        <v>30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7" t="s">
        <v>6</v>
      </c>
      <c r="AS24" s="138"/>
      <c r="AT24" s="138"/>
      <c r="AU24" s="138"/>
      <c r="AV24" s="139"/>
      <c r="AW24" s="178" t="s">
        <v>32</v>
      </c>
      <c r="AX24" s="179"/>
      <c r="AY24" s="179"/>
      <c r="AZ24" s="179"/>
      <c r="BA24" s="180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6.5">
      <c r="B25" s="115">
        <v>1</v>
      </c>
      <c r="C25" s="122"/>
      <c r="D25" s="123">
        <f>IF((AW25=""),AJ12,AW25)</f>
        <v>0.5833333333333334</v>
      </c>
      <c r="E25" s="124"/>
      <c r="F25" s="124"/>
      <c r="G25" s="124"/>
      <c r="H25" s="125"/>
      <c r="I25" s="149" t="str">
        <f>D17</f>
        <v>Viktoria Resse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1" t="s">
        <v>8</v>
      </c>
      <c r="AA25" s="128" t="str">
        <f>D18</f>
        <v>SV Borbeck</v>
      </c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9"/>
      <c r="AR25" s="140"/>
      <c r="AS25" s="132"/>
      <c r="AT25" s="12" t="s">
        <v>7</v>
      </c>
      <c r="AU25" s="132"/>
      <c r="AV25" s="133"/>
      <c r="AW25" s="181"/>
      <c r="AX25" s="182"/>
      <c r="AY25" s="182"/>
      <c r="AZ25" s="182"/>
      <c r="BA25" s="183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6.5">
      <c r="B26" s="77">
        <v>2</v>
      </c>
      <c r="C26" s="78"/>
      <c r="D26" s="81">
        <f>IF((AW26=""),D25+BN14,AW26)</f>
        <v>0.5902777777777778</v>
      </c>
      <c r="E26" s="82"/>
      <c r="F26" s="82"/>
      <c r="G26" s="82"/>
      <c r="H26" s="83"/>
      <c r="I26" s="130" t="str">
        <f>D19</f>
        <v>VFB Bottrop 2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36" t="s">
        <v>8</v>
      </c>
      <c r="AA26" s="71" t="str">
        <f>D20</f>
        <v>FC Suderwich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2"/>
      <c r="AR26" s="91"/>
      <c r="AS26" s="92"/>
      <c r="AT26" s="37" t="s">
        <v>7</v>
      </c>
      <c r="AU26" s="92"/>
      <c r="AV26" s="96"/>
      <c r="AW26" s="184"/>
      <c r="AX26" s="185"/>
      <c r="AY26" s="185"/>
      <c r="AZ26" s="185"/>
      <c r="BA26" s="186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" thickBot="1">
      <c r="B27" s="79">
        <v>3</v>
      </c>
      <c r="C27" s="80"/>
      <c r="D27" s="84">
        <f>IF((AW27=""),D26+BN14,AW27)</f>
        <v>0.5972222222222222</v>
      </c>
      <c r="E27" s="85"/>
      <c r="F27" s="85"/>
      <c r="G27" s="85"/>
      <c r="H27" s="86"/>
      <c r="I27" s="131" t="str">
        <f>D21</f>
        <v>Fortuna Bottrop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15" t="s">
        <v>8</v>
      </c>
      <c r="AA27" s="73" t="str">
        <f>D22</f>
        <v>VFB Bottrop 1</v>
      </c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4"/>
      <c r="AR27" s="93"/>
      <c r="AS27" s="94"/>
      <c r="AT27" s="16" t="s">
        <v>7</v>
      </c>
      <c r="AU27" s="94"/>
      <c r="AV27" s="97"/>
      <c r="AW27" s="187"/>
      <c r="AX27" s="188"/>
      <c r="AY27" s="188"/>
      <c r="AZ27" s="188"/>
      <c r="BA27" s="189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6.5">
      <c r="B28" s="75">
        <v>4</v>
      </c>
      <c r="C28" s="76"/>
      <c r="D28" s="81">
        <f>IF((AW28=""),D27+BN14,AW28)</f>
        <v>0.6041666666666666</v>
      </c>
      <c r="E28" s="82"/>
      <c r="F28" s="82"/>
      <c r="G28" s="82"/>
      <c r="H28" s="83"/>
      <c r="I28" s="126" t="str">
        <f>D17</f>
        <v>Viktoria Resse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17" t="s">
        <v>8</v>
      </c>
      <c r="AA28" s="98" t="str">
        <f>D19</f>
        <v>VFB Bottrop 2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9"/>
      <c r="AR28" s="89"/>
      <c r="AS28" s="90"/>
      <c r="AT28" s="18" t="s">
        <v>7</v>
      </c>
      <c r="AU28" s="90"/>
      <c r="AV28" s="95"/>
      <c r="AW28" s="172"/>
      <c r="AX28" s="173"/>
      <c r="AY28" s="173"/>
      <c r="AZ28" s="173"/>
      <c r="BA28" s="174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6.5">
      <c r="B29" s="75">
        <v>5</v>
      </c>
      <c r="C29" s="76"/>
      <c r="D29" s="81">
        <f>IF((AW29=""),D28+BN14,AW29)</f>
        <v>0.611111111111111</v>
      </c>
      <c r="E29" s="82"/>
      <c r="F29" s="82"/>
      <c r="G29" s="82"/>
      <c r="H29" s="83"/>
      <c r="I29" s="126" t="str">
        <f>D18</f>
        <v>SV Borbeck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17" t="s">
        <v>8</v>
      </c>
      <c r="AA29" s="98" t="str">
        <f>D21</f>
        <v>Fortuna Bottrop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9"/>
      <c r="AR29" s="89"/>
      <c r="AS29" s="90"/>
      <c r="AT29" s="18" t="s">
        <v>7</v>
      </c>
      <c r="AU29" s="90"/>
      <c r="AV29" s="95"/>
      <c r="AW29" s="175"/>
      <c r="AX29" s="176"/>
      <c r="AY29" s="176"/>
      <c r="AZ29" s="176"/>
      <c r="BA29" s="177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" thickBot="1">
      <c r="B30" s="79">
        <v>6</v>
      </c>
      <c r="C30" s="80"/>
      <c r="D30" s="84">
        <f>IF((AW30=""),D29+BN14,AW30)</f>
        <v>0.6180555555555555</v>
      </c>
      <c r="E30" s="85"/>
      <c r="F30" s="85"/>
      <c r="G30" s="85"/>
      <c r="H30" s="86"/>
      <c r="I30" s="131" t="str">
        <f>D20</f>
        <v>FC Suderwich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5" t="s">
        <v>8</v>
      </c>
      <c r="AA30" s="73" t="str">
        <f>D22</f>
        <v>VFB Bottrop 1</v>
      </c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4"/>
      <c r="AR30" s="93"/>
      <c r="AS30" s="94"/>
      <c r="AT30" s="16" t="s">
        <v>7</v>
      </c>
      <c r="AU30" s="94"/>
      <c r="AV30" s="97"/>
      <c r="AW30" s="193"/>
      <c r="AX30" s="194"/>
      <c r="AY30" s="194"/>
      <c r="AZ30" s="194"/>
      <c r="BA30" s="195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6.5">
      <c r="B31" s="75">
        <v>7</v>
      </c>
      <c r="C31" s="76"/>
      <c r="D31" s="81">
        <f>IF((AW31=""),D30+BN14,AW31)</f>
        <v>0.6249999999999999</v>
      </c>
      <c r="E31" s="82"/>
      <c r="F31" s="82"/>
      <c r="G31" s="82"/>
      <c r="H31" s="83"/>
      <c r="I31" s="126" t="str">
        <f>D21</f>
        <v>Fortuna Bottrop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17" t="s">
        <v>8</v>
      </c>
      <c r="AA31" s="98" t="str">
        <f>D17</f>
        <v>Viktoria Resse</v>
      </c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89"/>
      <c r="AS31" s="90"/>
      <c r="AT31" s="18" t="s">
        <v>7</v>
      </c>
      <c r="AU31" s="90"/>
      <c r="AV31" s="95"/>
      <c r="AW31" s="175"/>
      <c r="AX31" s="176"/>
      <c r="AY31" s="176"/>
      <c r="AZ31" s="176"/>
      <c r="BA31" s="177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6.5">
      <c r="B32" s="77">
        <v>8</v>
      </c>
      <c r="C32" s="78"/>
      <c r="D32" s="81">
        <f>IF((AW32=""),D31+BN14,AW32)</f>
        <v>0.6319444444444443</v>
      </c>
      <c r="E32" s="82"/>
      <c r="F32" s="82"/>
      <c r="G32" s="82"/>
      <c r="H32" s="83"/>
      <c r="I32" s="130" t="str">
        <f>D18</f>
        <v>SV Borbeck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36" t="s">
        <v>8</v>
      </c>
      <c r="AA32" s="71" t="str">
        <f>D20</f>
        <v>FC Suderwich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2"/>
      <c r="AR32" s="91"/>
      <c r="AS32" s="92"/>
      <c r="AT32" s="37" t="s">
        <v>7</v>
      </c>
      <c r="AU32" s="92"/>
      <c r="AV32" s="96"/>
      <c r="AW32" s="184"/>
      <c r="AX32" s="185"/>
      <c r="AY32" s="185"/>
      <c r="AZ32" s="185"/>
      <c r="BA32" s="186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" thickBot="1">
      <c r="B33" s="79">
        <v>9</v>
      </c>
      <c r="C33" s="80"/>
      <c r="D33" s="84">
        <f>IF((AW33=""),D32+BN14,AW33)</f>
        <v>0.6388888888888887</v>
      </c>
      <c r="E33" s="85"/>
      <c r="F33" s="85"/>
      <c r="G33" s="85"/>
      <c r="H33" s="86"/>
      <c r="I33" s="131" t="str">
        <f>D22</f>
        <v>VFB Bottrop 1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15" t="s">
        <v>8</v>
      </c>
      <c r="AA33" s="73" t="str">
        <f>D19</f>
        <v>VFB Bottrop 2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  <c r="AR33" s="93"/>
      <c r="AS33" s="94"/>
      <c r="AT33" s="16" t="s">
        <v>7</v>
      </c>
      <c r="AU33" s="94"/>
      <c r="AV33" s="97"/>
      <c r="AW33" s="187"/>
      <c r="AX33" s="188"/>
      <c r="AY33" s="188"/>
      <c r="AZ33" s="188"/>
      <c r="BA33" s="189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6.5">
      <c r="B34" s="75">
        <v>10</v>
      </c>
      <c r="C34" s="76"/>
      <c r="D34" s="81">
        <f>IF((AW34=""),D33+BN14,AW34)</f>
        <v>0.6458333333333331</v>
      </c>
      <c r="E34" s="82"/>
      <c r="F34" s="82"/>
      <c r="G34" s="82"/>
      <c r="H34" s="83"/>
      <c r="I34" s="126" t="str">
        <f>D17</f>
        <v>Viktoria Resse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17" t="s">
        <v>8</v>
      </c>
      <c r="AA34" s="98" t="str">
        <f>D20</f>
        <v>FC Suderwich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89"/>
      <c r="AS34" s="90"/>
      <c r="AT34" s="18" t="s">
        <v>7</v>
      </c>
      <c r="AU34" s="90"/>
      <c r="AV34" s="95"/>
      <c r="AW34" s="175"/>
      <c r="AX34" s="176"/>
      <c r="AY34" s="176"/>
      <c r="AZ34" s="176"/>
      <c r="BA34" s="177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6.5">
      <c r="B35" s="77">
        <v>11</v>
      </c>
      <c r="C35" s="78"/>
      <c r="D35" s="81">
        <f>IF((AW35=""),D34+BN14,AW35)</f>
        <v>0.6527777777777776</v>
      </c>
      <c r="E35" s="82"/>
      <c r="F35" s="82"/>
      <c r="G35" s="82"/>
      <c r="H35" s="83"/>
      <c r="I35" s="130" t="str">
        <f>D22</f>
        <v>VFB Bottrop 1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7" t="s">
        <v>8</v>
      </c>
      <c r="AA35" s="71" t="str">
        <f>D18</f>
        <v>SV Borbeck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2"/>
      <c r="AR35" s="91"/>
      <c r="AS35" s="92"/>
      <c r="AT35" s="18" t="s">
        <v>7</v>
      </c>
      <c r="AU35" s="92"/>
      <c r="AV35" s="96"/>
      <c r="AW35" s="196"/>
      <c r="AX35" s="197"/>
      <c r="AY35" s="197"/>
      <c r="AZ35" s="197"/>
      <c r="BA35" s="198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" thickBot="1">
      <c r="B36" s="79">
        <v>12</v>
      </c>
      <c r="C36" s="80"/>
      <c r="D36" s="84">
        <f>IF((AW36=""),D35+BN14,AW36)</f>
        <v>0.659722222222222</v>
      </c>
      <c r="E36" s="85"/>
      <c r="F36" s="85"/>
      <c r="G36" s="85"/>
      <c r="H36" s="86"/>
      <c r="I36" s="131" t="str">
        <f>D19</f>
        <v>VFB Bottrop 2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15" t="s">
        <v>8</v>
      </c>
      <c r="AA36" s="73" t="str">
        <f>D21</f>
        <v>Fortuna Bottrop</v>
      </c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/>
      <c r="AR36" s="93"/>
      <c r="AS36" s="94"/>
      <c r="AT36" s="16" t="s">
        <v>7</v>
      </c>
      <c r="AU36" s="94"/>
      <c r="AV36" s="97"/>
      <c r="AW36" s="187"/>
      <c r="AX36" s="188"/>
      <c r="AY36" s="188"/>
      <c r="AZ36" s="188"/>
      <c r="BA36" s="189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6.5">
      <c r="B37" s="75">
        <v>13</v>
      </c>
      <c r="C37" s="76"/>
      <c r="D37" s="81">
        <f>IF((AW37=""),D36+BN14,AW37)</f>
        <v>0.6666666666666664</v>
      </c>
      <c r="E37" s="82"/>
      <c r="F37" s="82"/>
      <c r="G37" s="82"/>
      <c r="H37" s="83"/>
      <c r="I37" s="126" t="str">
        <f>D22</f>
        <v>VFB Bottrop 1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17" t="s">
        <v>8</v>
      </c>
      <c r="AA37" s="98" t="str">
        <f>D17</f>
        <v>Viktoria Resse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89"/>
      <c r="AS37" s="90"/>
      <c r="AT37" s="18" t="s">
        <v>7</v>
      </c>
      <c r="AU37" s="90"/>
      <c r="AV37" s="95"/>
      <c r="AW37" s="172"/>
      <c r="AX37" s="173"/>
      <c r="AY37" s="173"/>
      <c r="AZ37" s="173"/>
      <c r="BA37" s="174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6.5">
      <c r="B38" s="75">
        <v>14</v>
      </c>
      <c r="C38" s="76"/>
      <c r="D38" s="81">
        <f>IF((AW38=""),D37+BN14,AW38)</f>
        <v>0.6736111111111108</v>
      </c>
      <c r="E38" s="82"/>
      <c r="F38" s="82"/>
      <c r="G38" s="82"/>
      <c r="H38" s="83"/>
      <c r="I38" s="126" t="str">
        <f>D18</f>
        <v>SV Borbeck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17" t="s">
        <v>8</v>
      </c>
      <c r="AA38" s="98" t="str">
        <f>D19</f>
        <v>VFB Bottrop 2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89"/>
      <c r="AS38" s="90"/>
      <c r="AT38" s="18" t="s">
        <v>7</v>
      </c>
      <c r="AU38" s="90"/>
      <c r="AV38" s="95"/>
      <c r="AW38" s="175"/>
      <c r="AX38" s="176"/>
      <c r="AY38" s="176"/>
      <c r="AZ38" s="176"/>
      <c r="BA38" s="177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" thickBot="1">
      <c r="B39" s="110">
        <v>15</v>
      </c>
      <c r="C39" s="121"/>
      <c r="D39" s="84">
        <f>IF((AW39=""),D38+BN14,AW39)</f>
        <v>0.6805555555555552</v>
      </c>
      <c r="E39" s="85"/>
      <c r="F39" s="85"/>
      <c r="G39" s="85"/>
      <c r="H39" s="86"/>
      <c r="I39" s="127" t="str">
        <f>D20</f>
        <v>FC Suderwich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" t="s">
        <v>8</v>
      </c>
      <c r="AA39" s="100" t="str">
        <f>D21</f>
        <v>Fortuna Bottrop</v>
      </c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1"/>
      <c r="AR39" s="136"/>
      <c r="AS39" s="134"/>
      <c r="AT39" s="14" t="s">
        <v>7</v>
      </c>
      <c r="AU39" s="134"/>
      <c r="AV39" s="135"/>
      <c r="AW39" s="190"/>
      <c r="AX39" s="191"/>
      <c r="AY39" s="191"/>
      <c r="AZ39" s="191"/>
      <c r="BA39" s="192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" thickBot="1"/>
    <row r="41" spans="2:69" ht="18.75" thickBot="1">
      <c r="B41" s="107" t="s">
        <v>31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107" t="s">
        <v>13</v>
      </c>
      <c r="V41" s="108"/>
      <c r="W41" s="109"/>
      <c r="X41" s="107" t="s">
        <v>14</v>
      </c>
      <c r="Y41" s="108"/>
      <c r="Z41" s="109"/>
      <c r="AA41" s="107" t="s">
        <v>15</v>
      </c>
      <c r="AB41" s="108"/>
      <c r="AC41" s="108"/>
      <c r="AD41" s="108"/>
      <c r="AE41" s="109"/>
      <c r="AF41" s="108" t="s">
        <v>16</v>
      </c>
      <c r="AG41" s="108"/>
      <c r="AH41" s="109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15" t="s">
        <v>1</v>
      </c>
      <c r="C42" s="116"/>
      <c r="D42" s="151" t="str">
        <f>$BS$42</f>
        <v>Fortuna Bottrop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2"/>
      <c r="U42" s="118">
        <f>$BP$42</f>
        <v>0</v>
      </c>
      <c r="V42" s="119"/>
      <c r="W42" s="120"/>
      <c r="X42" s="115">
        <f>$BM$42</f>
        <v>0</v>
      </c>
      <c r="Y42" s="116"/>
      <c r="Z42" s="117"/>
      <c r="AA42" s="115">
        <f>$BN$42</f>
        <v>0</v>
      </c>
      <c r="AB42" s="116"/>
      <c r="AC42" s="19" t="s">
        <v>7</v>
      </c>
      <c r="AD42" s="116">
        <f>$BO$42</f>
        <v>0</v>
      </c>
      <c r="AE42" s="117"/>
      <c r="AF42" s="115">
        <f>$BQ$42</f>
        <v>0</v>
      </c>
      <c r="AG42" s="116"/>
      <c r="AH42" s="117"/>
      <c r="BM42" s="2">
        <f>$BG$27+$BH$29+$BG$31+$BH$36+$BH$39</f>
        <v>0</v>
      </c>
      <c r="BN42" s="2">
        <f>$AR$27+$AU$29+$AR$31+$AU$36+$AU$39</f>
        <v>0</v>
      </c>
      <c r="BO42" s="2">
        <f>$AU$27+$AR$29+$AU$31+$AR$36+$AR$39</f>
        <v>0</v>
      </c>
      <c r="BP42" s="2">
        <f>$BI$27+$BI$29+$BI$31+$BI$36+$BI$39</f>
        <v>0</v>
      </c>
      <c r="BQ42" s="2">
        <f aca="true" t="shared" si="4" ref="BQ42:BQ47">BN42-BO42</f>
        <v>0</v>
      </c>
      <c r="BS42" s="2" t="str">
        <f>$D$21</f>
        <v>Fortuna Bottrop</v>
      </c>
    </row>
    <row r="43" spans="2:71" ht="16.5">
      <c r="B43" s="77" t="s">
        <v>2</v>
      </c>
      <c r="C43" s="87"/>
      <c r="D43" s="102" t="str">
        <f>$BS$43</f>
        <v>Viktoria Resse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  <c r="U43" s="77">
        <f>$BP$43</f>
        <v>0</v>
      </c>
      <c r="V43" s="87"/>
      <c r="W43" s="88"/>
      <c r="X43" s="77">
        <f>$BM$43</f>
        <v>0</v>
      </c>
      <c r="Y43" s="87"/>
      <c r="Z43" s="88"/>
      <c r="AA43" s="77">
        <f>$BN$43</f>
        <v>0</v>
      </c>
      <c r="AB43" s="87"/>
      <c r="AC43" s="20" t="s">
        <v>7</v>
      </c>
      <c r="AD43" s="87">
        <f>$BO$43</f>
        <v>0</v>
      </c>
      <c r="AE43" s="88"/>
      <c r="AF43" s="77">
        <f>$BQ$43</f>
        <v>0</v>
      </c>
      <c r="AG43" s="87"/>
      <c r="AH43" s="88"/>
      <c r="BM43" s="2">
        <f>$BG$25+$BG$28+$BH$31+$BG$34+$BH$37</f>
        <v>0</v>
      </c>
      <c r="BN43" s="2">
        <f>$AR$25+$AR$28+$AU$31+$AR$34+$AU$37</f>
        <v>0</v>
      </c>
      <c r="BO43" s="2">
        <f>$AU$25+$AU$28+$AR$31+$AU$34+$AR$37</f>
        <v>0</v>
      </c>
      <c r="BP43" s="2">
        <f>$BI$25+$BI$28+$BI$31+$BI$34+$BI$37</f>
        <v>0</v>
      </c>
      <c r="BQ43" s="2">
        <f t="shared" si="4"/>
        <v>0</v>
      </c>
      <c r="BS43" s="2" t="str">
        <f>$D$17</f>
        <v>Viktoria Resse</v>
      </c>
    </row>
    <row r="44" spans="2:71" ht="16.5">
      <c r="B44" s="77" t="s">
        <v>3</v>
      </c>
      <c r="C44" s="88"/>
      <c r="D44" s="102" t="str">
        <f>$BS$44</f>
        <v>FC Suderwich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77">
        <f>$BP$44</f>
        <v>0</v>
      </c>
      <c r="V44" s="87"/>
      <c r="W44" s="88"/>
      <c r="X44" s="77">
        <f>$BM$44</f>
        <v>0</v>
      </c>
      <c r="Y44" s="87"/>
      <c r="Z44" s="88"/>
      <c r="AA44" s="77">
        <f>$BN$44</f>
        <v>0</v>
      </c>
      <c r="AB44" s="87"/>
      <c r="AC44" s="20" t="s">
        <v>7</v>
      </c>
      <c r="AD44" s="87">
        <f>$BO$44</f>
        <v>0</v>
      </c>
      <c r="AE44" s="88"/>
      <c r="AF44" s="77">
        <f>$BQ$44</f>
        <v>0</v>
      </c>
      <c r="AG44" s="87"/>
      <c r="AH44" s="88"/>
      <c r="BM44" s="2">
        <f>$BH$26+$BG$30+$BH$32+$BH$34+$BG$39</f>
        <v>0</v>
      </c>
      <c r="BN44" s="2">
        <f>$AU$26+$AR$30+$AU$32+$AU$34+$AR$39</f>
        <v>0</v>
      </c>
      <c r="BO44" s="2">
        <f>$AR$26+$AU$30+$AR$32+$AR$34+$AU$39</f>
        <v>0</v>
      </c>
      <c r="BP44" s="2">
        <f>$BI$26+$BI$30+$BI$32+$BI$34+$BI$39</f>
        <v>0</v>
      </c>
      <c r="BQ44" s="2">
        <f t="shared" si="4"/>
        <v>0</v>
      </c>
      <c r="BS44" s="2" t="str">
        <f>$D$20</f>
        <v>FC Suderwich</v>
      </c>
    </row>
    <row r="45" spans="2:71" ht="16.5">
      <c r="B45" s="77" t="s">
        <v>4</v>
      </c>
      <c r="C45" s="88"/>
      <c r="D45" s="102" t="str">
        <f>$BS$45</f>
        <v>SV Borbeck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/>
      <c r="U45" s="77">
        <f>$BP$45</f>
        <v>0</v>
      </c>
      <c r="V45" s="87"/>
      <c r="W45" s="88"/>
      <c r="X45" s="77">
        <f>$BM$45</f>
        <v>0</v>
      </c>
      <c r="Y45" s="87"/>
      <c r="Z45" s="88"/>
      <c r="AA45" s="77">
        <f>$BN$45</f>
        <v>0</v>
      </c>
      <c r="AB45" s="87"/>
      <c r="AC45" s="20" t="s">
        <v>7</v>
      </c>
      <c r="AD45" s="87">
        <f>$BO$45</f>
        <v>0</v>
      </c>
      <c r="AE45" s="88"/>
      <c r="AF45" s="77">
        <f>$BQ$45</f>
        <v>0</v>
      </c>
      <c r="AG45" s="87"/>
      <c r="AH45" s="88"/>
      <c r="BM45" s="2">
        <f>$BH$25+$BG$29+$BG$32+$BH$35+$BG$38</f>
        <v>0</v>
      </c>
      <c r="BN45" s="2">
        <f>$AU$25+$AR$29+$AR$32+$AU$35+$AR$38</f>
        <v>0</v>
      </c>
      <c r="BO45" s="2">
        <f>$AR$25+$AU$29+$AU$32+$AR$35+$AU$38</f>
        <v>0</v>
      </c>
      <c r="BP45" s="2">
        <f>$BI$25+$BI$29+$BI$32+$BI$35+$BI$38</f>
        <v>0</v>
      </c>
      <c r="BQ45" s="2">
        <f t="shared" si="4"/>
        <v>0</v>
      </c>
      <c r="BS45" s="2" t="str">
        <f>$D$18</f>
        <v>SV Borbeck</v>
      </c>
    </row>
    <row r="46" spans="2:71" ht="16.5">
      <c r="B46" s="77" t="s">
        <v>25</v>
      </c>
      <c r="C46" s="87"/>
      <c r="D46" s="102" t="str">
        <f>$BS$46</f>
        <v>VFB Bottrop 1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  <c r="U46" s="77">
        <f>$BP$46</f>
        <v>0</v>
      </c>
      <c r="V46" s="87"/>
      <c r="W46" s="88"/>
      <c r="X46" s="77">
        <f>$BM$46</f>
        <v>0</v>
      </c>
      <c r="Y46" s="87"/>
      <c r="Z46" s="88"/>
      <c r="AA46" s="77">
        <f>$BN$46</f>
        <v>0</v>
      </c>
      <c r="AB46" s="87"/>
      <c r="AC46" s="20" t="s">
        <v>7</v>
      </c>
      <c r="AD46" s="87">
        <f>$BO$46</f>
        <v>0</v>
      </c>
      <c r="AE46" s="88"/>
      <c r="AF46" s="77">
        <f>$BQ$46</f>
        <v>0</v>
      </c>
      <c r="AG46" s="87"/>
      <c r="AH46" s="88"/>
      <c r="BM46" s="2">
        <f>$BH$27+$BH$30+$BG$33+$BG$35+$BG$37</f>
        <v>0</v>
      </c>
      <c r="BN46" s="2">
        <f>$AU$27+$AU$30+$AR$33+$AR$35+$AR$37</f>
        <v>0</v>
      </c>
      <c r="BO46" s="2">
        <f>$AR$27+$AR$30+$AU$33+$AU$35+$AU$37</f>
        <v>0</v>
      </c>
      <c r="BP46" s="2">
        <f>$BI$27+$BI$30+$BI$33+$BI$35+$BI$37</f>
        <v>0</v>
      </c>
      <c r="BQ46" s="2">
        <f t="shared" si="4"/>
        <v>0</v>
      </c>
      <c r="BS46" s="2" t="str">
        <f>$D$22</f>
        <v>VFB Bottrop 1</v>
      </c>
    </row>
    <row r="47" spans="2:71" ht="18" thickBot="1">
      <c r="B47" s="110" t="s">
        <v>26</v>
      </c>
      <c r="C47" s="111"/>
      <c r="D47" s="112" t="str">
        <f>$BS$47</f>
        <v>VFB Bottrop 2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/>
      <c r="U47" s="79">
        <f>$BP$47</f>
        <v>0</v>
      </c>
      <c r="V47" s="105"/>
      <c r="W47" s="106"/>
      <c r="X47" s="79">
        <f>$BM$47</f>
        <v>0</v>
      </c>
      <c r="Y47" s="105"/>
      <c r="Z47" s="106"/>
      <c r="AA47" s="79">
        <f>$BN$47</f>
        <v>0</v>
      </c>
      <c r="AB47" s="105"/>
      <c r="AC47" s="21" t="s">
        <v>7</v>
      </c>
      <c r="AD47" s="105">
        <f>$BO$47</f>
        <v>0</v>
      </c>
      <c r="AE47" s="106"/>
      <c r="AF47" s="79">
        <f>$BQ$47</f>
        <v>0</v>
      </c>
      <c r="AG47" s="105"/>
      <c r="AH47" s="106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VFB Bottrop 2</v>
      </c>
    </row>
    <row r="49" spans="2:76" s="23" customFormat="1" ht="16.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6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6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6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6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6.5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6.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6.5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6.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6.5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6.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6.5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6.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6.5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6.5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6.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6.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6.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6.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6.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6.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6.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6.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6.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  <mergeCell ref="AW28:BA28"/>
    <mergeCell ref="AW29:BA29"/>
    <mergeCell ref="AW24:BA24"/>
    <mergeCell ref="AW25:BA25"/>
    <mergeCell ref="AW26:BA26"/>
    <mergeCell ref="AW27:BA27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B42:C42"/>
    <mergeCell ref="U41:W41"/>
    <mergeCell ref="AA42:AB42"/>
    <mergeCell ref="AD42:AE42"/>
    <mergeCell ref="AF42:AH42"/>
    <mergeCell ref="U42:W42"/>
    <mergeCell ref="X42:Z42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4:C44"/>
    <mergeCell ref="D44:T44"/>
    <mergeCell ref="U44:W44"/>
    <mergeCell ref="X44:Z44"/>
    <mergeCell ref="AF44:AH44"/>
    <mergeCell ref="AA44:AB44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AA35:AQ35"/>
    <mergeCell ref="AA36:AQ36"/>
    <mergeCell ref="B34:C34"/>
    <mergeCell ref="B35:C35"/>
    <mergeCell ref="B36:C36"/>
    <mergeCell ref="D34:H34"/>
    <mergeCell ref="D35:H35"/>
    <mergeCell ref="D36:H36"/>
    <mergeCell ref="Q9:AZ9"/>
    <mergeCell ref="Q10:AZ10"/>
    <mergeCell ref="AJ12:AQ12"/>
    <mergeCell ref="L12:X12"/>
    <mergeCell ref="E8:P8"/>
    <mergeCell ref="E9:P9"/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scale="80"/>
  <rowBreaks count="1" manualBreakCount="1">
    <brk id="4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Carsten Nothnick</cp:lastModifiedBy>
  <cp:lastPrinted>2013-01-25T18:19:36Z</cp:lastPrinted>
  <dcterms:created xsi:type="dcterms:W3CDTF">1996-10-17T05:27:31Z</dcterms:created>
  <dcterms:modified xsi:type="dcterms:W3CDTF">2013-01-25T18:21:07Z</dcterms:modified>
  <cp:category/>
  <cp:version/>
  <cp:contentType/>
  <cp:contentStatus/>
</cp:coreProperties>
</file>